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3차교정\Support information\"/>
    </mc:Choice>
  </mc:AlternateContent>
  <xr:revisionPtr revIDLastSave="0" documentId="13_ncr:1_{D07D1C49-AD20-4B8F-A255-7990E05B051C}" xr6:coauthVersionLast="47" xr6:coauthVersionMax="47" xr10:uidLastSave="{00000000-0000-0000-0000-000000000000}"/>
  <bookViews>
    <workbookView xWindow="-360" yWindow="0" windowWidth="21330" windowHeight="14985" xr2:uid="{156E17C1-3EE4-47F2-B4E9-B48ABA2AD661}"/>
  </bookViews>
  <sheets>
    <sheet name="Sheet1" sheetId="1" r:id="rId1"/>
  </sheets>
  <calcPr calcId="191029" iterateDelta="1.0000000474974513E-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Q5" i="1"/>
  <c r="N5" i="1"/>
  <c r="K5" i="1"/>
  <c r="S5" i="1"/>
  <c r="P5" i="1"/>
  <c r="M5" i="1"/>
  <c r="J5" i="1"/>
  <c r="R5" i="1"/>
  <c r="O5" i="1"/>
  <c r="L5" i="1"/>
  <c r="I5" i="1"/>
  <c r="E13" i="1" l="1"/>
  <c r="E14" i="1"/>
  <c r="E12" i="1"/>
  <c r="E6" i="1"/>
  <c r="D20" i="1" s="1"/>
  <c r="E7" i="1"/>
  <c r="C21" i="1" s="1"/>
  <c r="E5" i="1"/>
  <c r="B19" i="1" s="1"/>
  <c r="D19" i="1" l="1"/>
  <c r="D25" i="1" s="1"/>
  <c r="C20" i="1"/>
  <c r="B25" i="1"/>
  <c r="C27" i="1"/>
  <c r="C19" i="1"/>
  <c r="C25" i="1" s="1"/>
  <c r="B21" i="1"/>
  <c r="B20" i="1"/>
  <c r="D21" i="1"/>
  <c r="D27" i="1" s="1"/>
  <c r="E19" i="1" l="1"/>
  <c r="D26" i="1"/>
  <c r="F25" i="1"/>
  <c r="E25" i="1"/>
  <c r="E20" i="1"/>
  <c r="B26" i="1"/>
  <c r="B27" i="1"/>
  <c r="E21" i="1"/>
  <c r="C26" i="1"/>
  <c r="E26" i="1" l="1"/>
  <c r="F26" i="1"/>
  <c r="E27" i="1"/>
  <c r="F27" i="1"/>
</calcChain>
</file>

<file path=xl/sharedStrings.xml><?xml version="1.0" encoding="utf-8"?>
<sst xmlns="http://schemas.openxmlformats.org/spreadsheetml/2006/main" count="153" uniqueCount="62">
  <si>
    <t>Group</t>
    <phoneticPr fontId="1" type="noConversion"/>
  </si>
  <si>
    <t>Control</t>
    <phoneticPr fontId="1" type="noConversion"/>
  </si>
  <si>
    <t>ADMSC-CM</t>
    <phoneticPr fontId="1" type="noConversion"/>
  </si>
  <si>
    <t>UCMSC-CM</t>
    <phoneticPr fontId="1" type="noConversion"/>
  </si>
  <si>
    <t>Measured values</t>
    <phoneticPr fontId="1" type="noConversion"/>
  </si>
  <si>
    <t>Average</t>
  </si>
  <si>
    <t>Average</t>
    <phoneticPr fontId="1" type="noConversion"/>
  </si>
  <si>
    <t>STDEV</t>
    <phoneticPr fontId="1" type="noConversion"/>
  </si>
  <si>
    <t>Statistical analysis</t>
    <phoneticPr fontId="1" type="noConversion"/>
  </si>
  <si>
    <t>P value</t>
    <phoneticPr fontId="1" type="noConversion"/>
  </si>
  <si>
    <t>P value summary</t>
    <phoneticPr fontId="1" type="noConversion"/>
  </si>
  <si>
    <t>Significant?</t>
    <phoneticPr fontId="1" type="noConversion"/>
  </si>
  <si>
    <t>Control vs ADMSC-CM</t>
    <phoneticPr fontId="1" type="noConversion"/>
  </si>
  <si>
    <t>Control vs UCMSC-CM</t>
    <phoneticPr fontId="1" type="noConversion"/>
  </si>
  <si>
    <t>ADMSC-CM vs UCMSC-CM</t>
    <phoneticPr fontId="1" type="noConversion"/>
  </si>
  <si>
    <t>Anova: Single Factor</t>
  </si>
  <si>
    <t>SUMMARY</t>
  </si>
  <si>
    <t>Groups</t>
  </si>
  <si>
    <t>Count</t>
  </si>
  <si>
    <t>Sum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</si>
  <si>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</si>
  <si>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</si>
  <si>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</si>
  <si>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</si>
  <si>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</si>
  <si>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</si>
  <si>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</si>
  <si>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</si>
  <si>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</si>
  <si>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</si>
  <si>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</si>
  <si>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</si>
  <si>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Row 1</t>
  </si>
  <si>
    <t>Row 2</t>
  </si>
  <si>
    <t>Row 3</t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</si>
  <si>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</si>
  <si>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</si>
  <si>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</si>
  <si>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</si>
  <si>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</si>
  <si>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</si>
  <si>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</si>
  <si>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</si>
  <si>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</si>
  <si>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</si>
  <si>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</si>
  <si>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</si>
  <si>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</si>
  <si>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</si>
  <si>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</si>
  <si>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</t>
    <phoneticPr fontId="1" type="noConversion"/>
  </si>
  <si>
    <t>Anova</t>
    <phoneticPr fontId="1" type="noConversion"/>
  </si>
  <si>
    <t>Blank</t>
    <phoneticPr fontId="1" type="noConversion"/>
  </si>
  <si>
    <t>#1</t>
    <phoneticPr fontId="1" type="noConversion"/>
  </si>
  <si>
    <t>#2</t>
    <phoneticPr fontId="1" type="noConversion"/>
  </si>
  <si>
    <t>#3</t>
    <phoneticPr fontId="1" type="noConversion"/>
  </si>
  <si>
    <t>Experimental values</t>
    <phoneticPr fontId="1" type="noConversion"/>
  </si>
  <si>
    <t>O.D values</t>
    <phoneticPr fontId="1" type="noConversion"/>
  </si>
  <si>
    <t>Normalized values</t>
    <phoneticPr fontId="1" type="noConversion"/>
  </si>
  <si>
    <t>Normalization</t>
    <phoneticPr fontId="1" type="noConversion"/>
  </si>
  <si>
    <t>Relative values</t>
    <phoneticPr fontId="1" type="noConversion"/>
  </si>
  <si>
    <t>t-Test: Two-Sample Assuming Unequal 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</si>
</sst>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52C5-1D69-4C21-A407-211D7B0940D4}">
  <dimension ref="A1:T47"/>
  <sheetViews>
    <sheetView tabSelected="1" workbookViewId="0">
      <selection activeCell="H12" sqref="H12"/>
    </sheetView>
  </sheetViews>
  <sheetFormatPr defaultRowHeight="16.5" x14ac:dyDescent="0.3"/>
  <cols>
    <col min="1" max="1" width="12.125" style="1" bestFit="1" customWidth="1"/>
    <col min="2" max="4" width="11.625" style="1" customWidth="1"/>
    <col min="5" max="5" width="14.25" style="1" bestFit="1" customWidth="1"/>
    <col min="6" max="7" width="11.625" style="1" customWidth="1"/>
    <col min="8" max="8" width="9" style="1"/>
    <col min="9" max="20" width="16.625" style="1" customWidth="1"/>
    <col min="21" max="16384" width="9" style="1"/>
  </cols>
  <sheetData>
    <row r="1" spans="1:20" ht="17.25" thickBot="1" x14ac:dyDescent="0.35">
      <c r="A1" s="12" t="s">
        <v>4</v>
      </c>
      <c r="B1" s="12"/>
      <c r="C1" s="6"/>
      <c r="D1" s="6"/>
      <c r="E1" s="6"/>
      <c r="F1" s="6"/>
      <c r="G1" s="6"/>
      <c r="I1" s="12" t="s">
        <v>8</v>
      </c>
      <c r="J1" s="12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7.25" thickBot="1" x14ac:dyDescent="0.35">
      <c r="A2" s="13" t="s">
        <v>52</v>
      </c>
      <c r="B2" s="13"/>
      <c r="C2" s="13"/>
      <c r="D2" s="13"/>
      <c r="E2" s="13"/>
      <c r="I2" s="14" t="s">
        <v>51</v>
      </c>
      <c r="J2" s="14"/>
      <c r="K2" s="14"/>
      <c r="L2" s="16" t="s">
        <v>50</v>
      </c>
      <c r="M2" s="16"/>
      <c r="N2" s="16"/>
      <c r="O2" s="16"/>
      <c r="P2" s="16"/>
      <c r="Q2" s="16"/>
      <c r="R2" s="16"/>
      <c r="S2" s="16"/>
      <c r="T2" s="16"/>
    </row>
    <row r="3" spans="1:20" x14ac:dyDescent="0.3">
      <c r="A3" s="16" t="s">
        <v>0</v>
      </c>
      <c r="B3" s="16" t="s">
        <v>57</v>
      </c>
      <c r="C3" s="16"/>
      <c r="D3" s="16"/>
      <c r="E3" s="16" t="s">
        <v>6</v>
      </c>
      <c r="I3" s="15"/>
      <c r="J3" s="15"/>
      <c r="K3" s="15"/>
      <c r="L3" s="18" t="s">
        <v>12</v>
      </c>
      <c r="M3" s="18"/>
      <c r="N3" s="18"/>
      <c r="O3" s="18" t="s">
        <v>13</v>
      </c>
      <c r="P3" s="18"/>
      <c r="Q3" s="18"/>
      <c r="R3" s="18" t="s">
        <v>14</v>
      </c>
      <c r="S3" s="18"/>
      <c r="T3" s="18"/>
    </row>
    <row r="4" spans="1:20" ht="17.25" thickBot="1" x14ac:dyDescent="0.35">
      <c r="A4" s="17"/>
      <c r="B4" s="5" t="s">
        <v>53</v>
      </c>
      <c r="C4" s="5" t="s">
        <v>54</v>
      </c>
      <c r="D4" s="5" t="s">
        <v>55</v>
      </c>
      <c r="E4" s="17"/>
      <c r="I4" s="5" t="s">
        <v>9</v>
      </c>
      <c r="J4" s="5" t="s">
        <v>10</v>
      </c>
      <c r="K4" s="5" t="s">
        <v>11</v>
      </c>
      <c r="L4" s="5" t="s">
        <v>9</v>
      </c>
      <c r="M4" s="5" t="s">
        <v>10</v>
      </c>
      <c r="N4" s="5" t="s">
        <v>11</v>
      </c>
      <c r="O4" s="5" t="s">
        <v>9</v>
      </c>
      <c r="P4" s="5" t="s">
        <v>10</v>
      </c>
      <c r="Q4" s="5" t="s">
        <v>11</v>
      </c>
      <c r="R4" s="5" t="s">
        <v>9</v>
      </c>
      <c r="S4" s="5" t="s">
        <v>10</v>
      </c>
      <c r="T4" s="5" t="s">
        <v>11</v>
      </c>
    </row>
    <row r="5" spans="1:20" ht="17.25" thickBot="1" x14ac:dyDescent="0.35">
      <c r="A5" s="1" t="s">
        <v>1</v>
      </c>
      <c r="B5" s="1">
        <v>0.182</v>
      </c>
      <c r="C5" s="1">
        <v>0.192</v>
      </c>
      <c r="D5" s="1">
        <v>0.247</v>
      </c>
      <c r="E5" s="9">
        <f>AVERAGE(B5:D5)</f>
        <v>0.20699999999999999</v>
      </c>
      <c r="I5" s="3">
        <f>N17</f>
        <v>1.2826687426615055E-3</v>
      </c>
      <c r="J5" s="3" t="str">
        <f>IF(I5&gt;0.05,"NS",IF(I5&gt;0.01,"*","**"))</f>
        <v>**</v>
      </c>
      <c r="K5" s="3" t="str">
        <f>IF(J5="NS","No","Yes")</f>
        <v>Yes</v>
      </c>
      <c r="L5" s="3">
        <f>J45</f>
        <v>0.13907238786844056</v>
      </c>
      <c r="M5" s="3" t="str">
        <f>IF(L5&gt;0.05,"NS",IF(L5&gt;0.01,"*","**"))</f>
        <v>NS</v>
      </c>
      <c r="N5" s="3" t="str">
        <f>IF(M5="NS","No","Yes")</f>
        <v>No</v>
      </c>
      <c r="O5" s="3">
        <f>N45</f>
        <v>1.3356670350242145E-2</v>
      </c>
      <c r="P5" s="3" t="str">
        <f>IF(O5&gt;0.05,"NS",IF(O5&gt;0.01,"*","**"))</f>
        <v>*</v>
      </c>
      <c r="Q5" s="3" t="str">
        <f>IF(P5="NS","No","Yes")</f>
        <v>Yes</v>
      </c>
      <c r="R5" s="3">
        <f>R46</f>
        <v>1.9051288470467817E-2</v>
      </c>
      <c r="S5" s="3" t="str">
        <f>IF(R5&gt;0.05,"NS",IF(R5&gt;0.01,"*","**"))</f>
        <v>*</v>
      </c>
      <c r="T5" s="3" t="str">
        <f>IF(S5="NS","No","Yes")</f>
        <v>Yes</v>
      </c>
    </row>
    <row r="6" spans="1:20" x14ac:dyDescent="0.3">
      <c r="A6" s="1" t="s">
        <v>2</v>
      </c>
      <c r="B6" s="1">
        <v>0.35699999999999998</v>
      </c>
      <c r="C6" s="1">
        <v>0.36099999999999999</v>
      </c>
      <c r="D6" s="1">
        <v>0.36799999999999999</v>
      </c>
      <c r="E6" s="10">
        <f t="shared" ref="E6:E7" si="0">AVERAGE(B6:D6)</f>
        <v>0.36199999999999993</v>
      </c>
    </row>
    <row r="7" spans="1:20" ht="17.25" thickBot="1" x14ac:dyDescent="0.35">
      <c r="A7" s="2" t="s">
        <v>3</v>
      </c>
      <c r="B7" s="2">
        <v>0.374</v>
      </c>
      <c r="C7" s="2">
        <v>0.38400000000000001</v>
      </c>
      <c r="D7" s="2">
        <v>0.39200000000000002</v>
      </c>
      <c r="E7" s="11">
        <f t="shared" si="0"/>
        <v>0.3833333333333333</v>
      </c>
      <c r="I7" s="19" t="s">
        <v>15</v>
      </c>
      <c r="J7" s="19"/>
      <c r="K7" s="19"/>
      <c r="L7" s="19"/>
      <c r="M7" s="19"/>
      <c r="N7" s="19"/>
      <c r="O7" s="19"/>
    </row>
    <row r="8" spans="1:20" ht="17.25" thickBot="1" x14ac:dyDescent="0.35">
      <c r="I8" t="s">
        <v>16</v>
      </c>
      <c r="J8"/>
      <c r="K8"/>
      <c r="L8"/>
      <c r="M8"/>
      <c r="N8"/>
      <c r="O8"/>
    </row>
    <row r="9" spans="1:20" ht="17.25" thickBot="1" x14ac:dyDescent="0.35">
      <c r="A9" s="13" t="s">
        <v>56</v>
      </c>
      <c r="B9" s="13"/>
      <c r="C9" s="13"/>
      <c r="D9" s="13"/>
      <c r="E9" s="13"/>
      <c r="I9" s="22" t="s">
        <v>17</v>
      </c>
      <c r="J9" s="22" t="s">
        <v>18</v>
      </c>
      <c r="K9" s="22" t="s">
        <v>19</v>
      </c>
      <c r="L9" s="22" t="s">
        <v>5</v>
      </c>
      <c r="M9" s="22" t="s">
        <v>20</v>
      </c>
      <c r="N9"/>
      <c r="O9"/>
    </row>
    <row r="10" spans="1:20" x14ac:dyDescent="0.3">
      <c r="A10" s="16" t="s">
        <v>0</v>
      </c>
      <c r="B10" s="16" t="s">
        <v>57</v>
      </c>
      <c r="C10" s="16"/>
      <c r="D10" s="16"/>
      <c r="E10" s="16" t="s">
        <v>6</v>
      </c>
      <c r="I10" s="20" t="s">
        <v>32</v>
      </c>
      <c r="J10" s="20">
        <v>3</v>
      </c>
      <c r="K10" s="20">
        <v>3</v>
      </c>
      <c r="L10" s="20">
        <v>1</v>
      </c>
      <c r="M10" s="20">
        <v>0</v>
      </c>
      <c r="N10"/>
      <c r="O10"/>
    </row>
    <row r="11" spans="1:20" ht="17.25" thickBot="1" x14ac:dyDescent="0.35">
      <c r="A11" s="17"/>
      <c r="B11" s="5" t="s">
        <v>53</v>
      </c>
      <c r="C11" s="5" t="s">
        <v>54</v>
      </c>
      <c r="D11" s="5" t="s">
        <v>55</v>
      </c>
      <c r="E11" s="17"/>
      <c r="I11" s="20" t="s">
        <v>33</v>
      </c>
      <c r="J11" s="20">
        <v>3</v>
      </c>
      <c r="K11" s="20">
        <v>4.1227810116558548</v>
      </c>
      <c r="L11" s="20">
        <v>1.3742603372186182</v>
      </c>
      <c r="M11" s="20">
        <v>7.3362814737745641E-2</v>
      </c>
      <c r="N11"/>
      <c r="O11"/>
    </row>
    <row r="12" spans="1:20" ht="17.25" thickBot="1" x14ac:dyDescent="0.35">
      <c r="A12" s="1" t="s">
        <v>1</v>
      </c>
      <c r="B12" s="1">
        <v>0.433</v>
      </c>
      <c r="C12" s="1">
        <v>0.45200000000000001</v>
      </c>
      <c r="D12" s="1">
        <v>0.46700000000000003</v>
      </c>
      <c r="E12" s="9">
        <f>AVERAGE(B12:D12)</f>
        <v>0.45066666666666672</v>
      </c>
      <c r="I12" s="21" t="s">
        <v>34</v>
      </c>
      <c r="J12" s="21">
        <v>3</v>
      </c>
      <c r="K12" s="21">
        <v>6.4842808055829559</v>
      </c>
      <c r="L12" s="21">
        <v>2.1614269351943185</v>
      </c>
      <c r="M12" s="21">
        <v>5.5153463366859168E-2</v>
      </c>
      <c r="N12"/>
      <c r="O12"/>
    </row>
    <row r="13" spans="1:20" x14ac:dyDescent="0.3">
      <c r="A13" s="1" t="s">
        <v>2</v>
      </c>
      <c r="B13" s="1">
        <v>0.70699999999999996</v>
      </c>
      <c r="C13" s="1">
        <v>0.73799999999999999</v>
      </c>
      <c r="D13" s="1">
        <v>0.63800000000000001</v>
      </c>
      <c r="E13" s="10">
        <f t="shared" ref="E13:E14" si="1">AVERAGE(B13:D13)</f>
        <v>0.69433333333333325</v>
      </c>
      <c r="I13"/>
      <c r="J13"/>
      <c r="K13"/>
      <c r="L13"/>
      <c r="M13"/>
      <c r="N13"/>
      <c r="O13"/>
    </row>
    <row r="14" spans="1:20" ht="17.25" thickBot="1" x14ac:dyDescent="0.35">
      <c r="A14" s="2" t="s">
        <v>3</v>
      </c>
      <c r="B14" s="2">
        <v>0.92700000000000005</v>
      </c>
      <c r="C14" s="2">
        <v>0.90800000000000003</v>
      </c>
      <c r="D14" s="2">
        <v>0.88700000000000001</v>
      </c>
      <c r="E14" s="11">
        <f t="shared" si="1"/>
        <v>0.90733333333333333</v>
      </c>
      <c r="I14"/>
      <c r="J14"/>
      <c r="K14"/>
      <c r="L14"/>
      <c r="M14"/>
      <c r="N14"/>
      <c r="O14"/>
    </row>
    <row r="15" spans="1:20" ht="17.25" thickBot="1" x14ac:dyDescent="0.35">
      <c r="I15" t="s">
        <v>21</v>
      </c>
      <c r="J15"/>
      <c r="K15"/>
      <c r="L15"/>
      <c r="M15"/>
      <c r="N15"/>
      <c r="O15"/>
    </row>
    <row r="16" spans="1:20" ht="17.25" thickBot="1" x14ac:dyDescent="0.35">
      <c r="A16" s="13" t="s">
        <v>58</v>
      </c>
      <c r="B16" s="13"/>
      <c r="C16" s="13"/>
      <c r="D16" s="13"/>
      <c r="E16" s="13"/>
      <c r="I16" s="22" t="s">
        <v>22</v>
      </c>
      <c r="J16" s="22" t="s">
        <v>23</v>
      </c>
      <c r="K16" s="22" t="s">
        <v>24</v>
      </c>
      <c r="L16" s="22" t="s">
        <v>25</v>
      </c>
      <c r="M16" s="22" t="s">
        <v>26</v>
      </c>
      <c r="N16" s="22" t="s">
        <v>27</v>
      </c>
      <c r="O16" s="22" t="s">
        <v>28</v>
      </c>
    </row>
    <row r="17" spans="1:19" x14ac:dyDescent="0.3">
      <c r="A17" s="16" t="s">
        <v>0</v>
      </c>
      <c r="B17" s="16" t="s">
        <v>59</v>
      </c>
      <c r="C17" s="16"/>
      <c r="D17" s="16"/>
      <c r="E17" s="16" t="s">
        <v>6</v>
      </c>
      <c r="I17" s="20" t="s">
        <v>29</v>
      </c>
      <c r="J17" s="20">
        <v>2.1086145787784991</v>
      </c>
      <c r="K17" s="20">
        <v>2</v>
      </c>
      <c r="L17" s="20">
        <v>1.0543072893892496</v>
      </c>
      <c r="M17" s="20">
        <v>24.611060286022948</v>
      </c>
      <c r="N17" s="20">
        <v>1.2826687426615055E-3</v>
      </c>
      <c r="O17" s="20">
        <v>5.1432528497847176</v>
      </c>
    </row>
    <row r="18" spans="1:19" ht="17.25" thickBot="1" x14ac:dyDescent="0.35">
      <c r="A18" s="17"/>
      <c r="B18" s="5" t="s">
        <v>53</v>
      </c>
      <c r="C18" s="5" t="s">
        <v>54</v>
      </c>
      <c r="D18" s="5" t="s">
        <v>55</v>
      </c>
      <c r="E18" s="17"/>
      <c r="I18" s="20" t="s">
        <v>30</v>
      </c>
      <c r="J18" s="20">
        <v>0.25703255620921195</v>
      </c>
      <c r="K18" s="20">
        <v>6</v>
      </c>
      <c r="L18" s="20">
        <v>4.2838759368201994E-2</v>
      </c>
      <c r="M18" s="20"/>
      <c r="N18" s="20"/>
      <c r="O18" s="20"/>
    </row>
    <row r="19" spans="1:19" x14ac:dyDescent="0.3">
      <c r="A19" s="1" t="s">
        <v>1</v>
      </c>
      <c r="B19" s="10">
        <f>B12-$E$5</f>
        <v>0.22600000000000001</v>
      </c>
      <c r="C19" s="10">
        <f t="shared" ref="C19:D19" si="2">C12-$E$5</f>
        <v>0.24500000000000002</v>
      </c>
      <c r="D19" s="10">
        <f t="shared" si="2"/>
        <v>0.26</v>
      </c>
      <c r="E19" s="9">
        <f>AVERAGE(B19:D19)</f>
        <v>0.2436666666666667</v>
      </c>
      <c r="I19" s="20"/>
      <c r="J19" s="20"/>
      <c r="K19" s="20"/>
      <c r="L19" s="20"/>
      <c r="M19" s="20"/>
      <c r="N19" s="20"/>
      <c r="O19" s="20"/>
    </row>
    <row r="20" spans="1:19" ht="17.25" thickBot="1" x14ac:dyDescent="0.35">
      <c r="A20" s="1" t="s">
        <v>2</v>
      </c>
      <c r="B20" s="10">
        <f>B13-$E$6</f>
        <v>0.34500000000000003</v>
      </c>
      <c r="C20" s="10">
        <f t="shared" ref="C20:D20" si="3">C13-$E$6</f>
        <v>0.37600000000000006</v>
      </c>
      <c r="D20" s="10">
        <f t="shared" si="3"/>
        <v>0.27600000000000008</v>
      </c>
      <c r="E20" s="10">
        <f t="shared" ref="E20:E21" si="4">AVERAGE(B20:D20)</f>
        <v>0.33233333333333337</v>
      </c>
      <c r="I20" s="21" t="s">
        <v>31</v>
      </c>
      <c r="J20" s="21">
        <v>2.3656471349877108</v>
      </c>
      <c r="K20" s="21">
        <v>8</v>
      </c>
      <c r="L20" s="21"/>
      <c r="M20" s="21"/>
      <c r="N20" s="21"/>
      <c r="O20" s="21"/>
    </row>
    <row r="21" spans="1:19" ht="17.25" thickBot="1" x14ac:dyDescent="0.35">
      <c r="A21" s="2" t="s">
        <v>3</v>
      </c>
      <c r="B21" s="11">
        <f>B14-$E$7</f>
        <v>0.54366666666666674</v>
      </c>
      <c r="C21" s="11">
        <f t="shared" ref="C21:D21" si="5">C14-$E$7</f>
        <v>0.52466666666666673</v>
      </c>
      <c r="D21" s="11">
        <f t="shared" si="5"/>
        <v>0.50366666666666671</v>
      </c>
      <c r="E21" s="11">
        <f t="shared" si="4"/>
        <v>0.52400000000000002</v>
      </c>
      <c r="I21" s="20"/>
      <c r="J21" s="20"/>
      <c r="K21" s="20"/>
      <c r="L21" s="20"/>
      <c r="M21" s="20"/>
      <c r="N21" s="20"/>
      <c r="O21" s="20"/>
    </row>
    <row r="22" spans="1:19" x14ac:dyDescent="0.3">
      <c r="I22" s="19" t="s">
        <v>12</v>
      </c>
      <c r="J22" s="19"/>
      <c r="K22" s="19"/>
      <c r="M22" s="19" t="s">
        <v>13</v>
      </c>
      <c r="N22" s="19"/>
      <c r="O22" s="19"/>
      <c r="Q22" s="19" t="s">
        <v>14</v>
      </c>
      <c r="R22" s="19"/>
      <c r="S22" s="19"/>
    </row>
    <row r="23" spans="1:19" ht="17.25" thickBot="1" x14ac:dyDescent="0.35">
      <c r="A23" s="13" t="s">
        <v>60</v>
      </c>
      <c r="B23" s="13"/>
      <c r="C23" s="13"/>
      <c r="D23" s="13"/>
      <c r="E23" s="13"/>
      <c r="F23" s="13"/>
      <c r="G23" s="13"/>
      <c r="I23" s="13" t="s">
        <v>35</v>
      </c>
      <c r="J23" s="13"/>
      <c r="K23" s="13"/>
      <c r="M23" s="13" t="s">
        <v>35</v>
      </c>
      <c r="N23" s="13"/>
      <c r="O23" s="13"/>
      <c r="Q23" s="13" t="s">
        <v>35</v>
      </c>
      <c r="R23" s="13"/>
      <c r="S23" s="13"/>
    </row>
    <row r="24" spans="1:19" ht="17.25" thickBot="1" x14ac:dyDescent="0.35">
      <c r="A24" s="4" t="s">
        <v>0</v>
      </c>
      <c r="B24" s="4" t="s">
        <v>53</v>
      </c>
      <c r="C24" s="4" t="s">
        <v>54</v>
      </c>
      <c r="D24" s="4" t="s">
        <v>55</v>
      </c>
      <c r="E24" s="4" t="s">
        <v>6</v>
      </c>
      <c r="F24" s="4" t="s">
        <v>7</v>
      </c>
      <c r="G24" s="7"/>
      <c r="I24"/>
      <c r="J24"/>
      <c r="K24"/>
      <c r="M24"/>
      <c r="N24"/>
      <c r="O24"/>
      <c r="Q24"/>
      <c r="R24"/>
      <c r="S24"/>
    </row>
    <row r="25" spans="1:19" x14ac:dyDescent="0.3">
      <c r="A25" s="1" t="s">
        <v>1</v>
      </c>
      <c r="B25" s="9">
        <f>B19/$B$19</f>
        <v>1</v>
      </c>
      <c r="C25" s="9">
        <f>C19/$C$19</f>
        <v>1</v>
      </c>
      <c r="D25" s="9">
        <f>D19/$D$19</f>
        <v>1</v>
      </c>
      <c r="E25" s="10">
        <f>AVERAGE(B25:D25)</f>
        <v>1</v>
      </c>
      <c r="F25" s="10">
        <f>STDEV(B25:D25)</f>
        <v>0</v>
      </c>
      <c r="G25" s="8"/>
      <c r="I25" s="22"/>
      <c r="J25" s="22" t="s">
        <v>36</v>
      </c>
      <c r="K25" s="22" t="s">
        <v>37</v>
      </c>
      <c r="M25" s="22"/>
      <c r="N25" s="22" t="s">
        <v>36</v>
      </c>
      <c r="O25" s="22" t="s">
        <v>37</v>
      </c>
      <c r="Q25" s="22"/>
      <c r="R25" s="22" t="s">
        <v>36</v>
      </c>
      <c r="S25" s="22" t="s">
        <v>37</v>
      </c>
    </row>
    <row r="26" spans="1:19" x14ac:dyDescent="0.3">
      <c r="A26" s="1" t="s">
        <v>2</v>
      </c>
      <c r="B26" s="10">
        <f t="shared" ref="B26:B27" si="6">B20/$B$19</f>
        <v>1.5265486725663717</v>
      </c>
      <c r="C26" s="10">
        <f t="shared" ref="C26:C27" si="7">C20/$C$19</f>
        <v>1.5346938775510206</v>
      </c>
      <c r="D26" s="10">
        <f t="shared" ref="D26:D27" si="8">D20/$D$19</f>
        <v>1.0615384615384618</v>
      </c>
      <c r="E26" s="10">
        <f t="shared" ref="E26:E27" si="9">AVERAGE(B26:D26)</f>
        <v>1.3742603372186182</v>
      </c>
      <c r="F26" s="10">
        <f t="shared" ref="F26:F27" si="10">STDEV(B26:D26)</f>
        <v>0.27085570833516809</v>
      </c>
      <c r="G26" s="8"/>
      <c r="I26" s="20" t="s">
        <v>38</v>
      </c>
      <c r="J26" s="20">
        <v>1</v>
      </c>
      <c r="K26" s="20">
        <v>1.3742603372186182</v>
      </c>
      <c r="M26" s="20" t="s">
        <v>38</v>
      </c>
      <c r="N26" s="20">
        <v>1</v>
      </c>
      <c r="O26" s="20">
        <v>2.1614269351943185</v>
      </c>
      <c r="Q26" s="20" t="s">
        <v>38</v>
      </c>
      <c r="R26" s="20">
        <v>1.3742603372186182</v>
      </c>
      <c r="S26" s="20">
        <v>2.1614269351943185</v>
      </c>
    </row>
    <row r="27" spans="1:19" ht="17.25" thickBot="1" x14ac:dyDescent="0.35">
      <c r="A27" s="2" t="s">
        <v>3</v>
      </c>
      <c r="B27" s="11">
        <f t="shared" si="6"/>
        <v>2.4056047197640122</v>
      </c>
      <c r="C27" s="11">
        <f t="shared" si="7"/>
        <v>2.1414965986394559</v>
      </c>
      <c r="D27" s="11">
        <f t="shared" si="8"/>
        <v>1.9371794871794872</v>
      </c>
      <c r="E27" s="11">
        <f t="shared" si="9"/>
        <v>2.1614269351943185</v>
      </c>
      <c r="F27" s="11">
        <f t="shared" si="10"/>
        <v>0.23484774507510003</v>
      </c>
      <c r="G27" s="8"/>
      <c r="I27" s="20" t="s">
        <v>20</v>
      </c>
      <c r="J27" s="20">
        <v>0</v>
      </c>
      <c r="K27" s="20">
        <v>7.3362814737745641E-2</v>
      </c>
      <c r="M27" s="20" t="s">
        <v>20</v>
      </c>
      <c r="N27" s="20">
        <v>0</v>
      </c>
      <c r="O27" s="20">
        <v>5.5153463366859168E-2</v>
      </c>
      <c r="Q27" s="20" t="s">
        <v>20</v>
      </c>
      <c r="R27" s="20">
        <v>7.3362814737745641E-2</v>
      </c>
      <c r="S27" s="20">
        <v>5.5153463366859168E-2</v>
      </c>
    </row>
    <row r="28" spans="1:19" x14ac:dyDescent="0.3">
      <c r="I28" s="20" t="s">
        <v>39</v>
      </c>
      <c r="J28" s="20">
        <v>3</v>
      </c>
      <c r="K28" s="20">
        <v>3</v>
      </c>
      <c r="M28" s="20" t="s">
        <v>39</v>
      </c>
      <c r="N28" s="20">
        <v>3</v>
      </c>
      <c r="O28" s="20">
        <v>3</v>
      </c>
      <c r="Q28" s="20" t="s">
        <v>39</v>
      </c>
      <c r="R28" s="20">
        <v>3</v>
      </c>
      <c r="S28" s="20">
        <v>3</v>
      </c>
    </row>
    <row r="29" spans="1:19" x14ac:dyDescent="0.3">
      <c r="I29" s="20" t="s">
        <v>24</v>
      </c>
      <c r="J29" s="20">
        <v>2</v>
      </c>
      <c r="K29" s="20">
        <v>2</v>
      </c>
      <c r="M29" s="20" t="s">
        <v>24</v>
      </c>
      <c r="N29" s="20">
        <v>2</v>
      </c>
      <c r="O29" s="20">
        <v>2</v>
      </c>
      <c r="Q29" s="20" t="s">
        <v>24</v>
      </c>
      <c r="R29" s="20">
        <v>2</v>
      </c>
      <c r="S29" s="20">
        <v>2</v>
      </c>
    </row>
    <row r="30" spans="1:19" x14ac:dyDescent="0.3">
      <c r="I30" s="20" t="s">
        <v>26</v>
      </c>
      <c r="J30" s="20">
        <v>0</v>
      </c>
      <c r="K30" s="20"/>
      <c r="M30" s="20" t="s">
        <v>26</v>
      </c>
      <c r="N30" s="20">
        <v>0</v>
      </c>
      <c r="O30" s="20"/>
      <c r="Q30" s="20" t="s">
        <v>26</v>
      </c>
      <c r="R30" s="20">
        <v>1.3301578950675323</v>
      </c>
      <c r="S30" s="20"/>
    </row>
    <row r="31" spans="1:19" x14ac:dyDescent="0.3">
      <c r="I31" s="23" t="s">
        <v>40</v>
      </c>
      <c r="J31" s="23">
        <v>0</v>
      </c>
      <c r="K31" s="23"/>
      <c r="M31" s="23" t="s">
        <v>40</v>
      </c>
      <c r="N31" s="23">
        <v>0</v>
      </c>
      <c r="O31" s="23"/>
      <c r="Q31" s="23" t="s">
        <v>40</v>
      </c>
      <c r="R31" s="23">
        <v>0.42915546715387631</v>
      </c>
      <c r="S31" s="23"/>
    </row>
    <row r="32" spans="1:19" ht="17.25" thickBot="1" x14ac:dyDescent="0.35">
      <c r="I32" s="21" t="s">
        <v>41</v>
      </c>
      <c r="J32" s="21">
        <v>5.2631578947368481E-2</v>
      </c>
      <c r="K32" s="21"/>
      <c r="M32" s="21" t="s">
        <v>41</v>
      </c>
      <c r="N32" s="21">
        <v>5.2631578947368481E-2</v>
      </c>
      <c r="O32" s="21"/>
      <c r="Q32" s="21" t="s">
        <v>41</v>
      </c>
      <c r="R32" s="21">
        <v>18.999999999999996</v>
      </c>
      <c r="S32" s="21"/>
    </row>
    <row r="34" spans="9:19" x14ac:dyDescent="0.3">
      <c r="I34" s="13" t="s">
        <v>61</v>
      </c>
      <c r="J34" s="13"/>
      <c r="K34" s="13"/>
      <c r="M34" s="13" t="s">
        <v>61</v>
      </c>
      <c r="N34" s="13"/>
      <c r="O34" s="13"/>
      <c r="Q34" s="13" t="s">
        <v>42</v>
      </c>
      <c r="R34" s="13"/>
      <c r="S34" s="13"/>
    </row>
    <row r="35" spans="9:19" ht="17.25" thickBot="1" x14ac:dyDescent="0.35">
      <c r="I35"/>
      <c r="J35"/>
      <c r="K35"/>
      <c r="M35"/>
      <c r="N35"/>
      <c r="O35"/>
      <c r="Q35"/>
      <c r="R35"/>
      <c r="S35"/>
    </row>
    <row r="36" spans="9:19" x14ac:dyDescent="0.3">
      <c r="I36" s="22"/>
      <c r="J36" s="22" t="s">
        <v>36</v>
      </c>
      <c r="K36" s="22" t="s">
        <v>37</v>
      </c>
      <c r="M36" s="22"/>
      <c r="N36" s="22" t="s">
        <v>36</v>
      </c>
      <c r="O36" s="22" t="s">
        <v>37</v>
      </c>
      <c r="Q36" s="22"/>
      <c r="R36" s="22" t="s">
        <v>36</v>
      </c>
      <c r="S36" s="22" t="s">
        <v>37</v>
      </c>
    </row>
    <row r="37" spans="9:19" x14ac:dyDescent="0.3">
      <c r="I37" s="20" t="s">
        <v>38</v>
      </c>
      <c r="J37" s="20">
        <v>1</v>
      </c>
      <c r="K37" s="20">
        <v>1.3742603372186182</v>
      </c>
      <c r="M37" s="20" t="s">
        <v>38</v>
      </c>
      <c r="N37" s="20">
        <v>1</v>
      </c>
      <c r="O37" s="20">
        <v>2.1614269351943185</v>
      </c>
      <c r="Q37" s="20" t="s">
        <v>38</v>
      </c>
      <c r="R37" s="20">
        <v>1.3742603372186182</v>
      </c>
      <c r="S37" s="20">
        <v>2.1614269351943185</v>
      </c>
    </row>
    <row r="38" spans="9:19" x14ac:dyDescent="0.3">
      <c r="I38" s="20" t="s">
        <v>20</v>
      </c>
      <c r="J38" s="20">
        <v>0</v>
      </c>
      <c r="K38" s="20">
        <v>7.3362814737745641E-2</v>
      </c>
      <c r="M38" s="20" t="s">
        <v>20</v>
      </c>
      <c r="N38" s="20">
        <v>0</v>
      </c>
      <c r="O38" s="20">
        <v>5.5153463366859168E-2</v>
      </c>
      <c r="Q38" s="20" t="s">
        <v>20</v>
      </c>
      <c r="R38" s="20">
        <v>7.3362814737745641E-2</v>
      </c>
      <c r="S38" s="20">
        <v>5.5153463366859168E-2</v>
      </c>
    </row>
    <row r="39" spans="9:19" x14ac:dyDescent="0.3">
      <c r="I39" s="20" t="s">
        <v>39</v>
      </c>
      <c r="J39" s="20">
        <v>3</v>
      </c>
      <c r="K39" s="20">
        <v>3</v>
      </c>
      <c r="M39" s="20" t="s">
        <v>39</v>
      </c>
      <c r="N39" s="20">
        <v>3</v>
      </c>
      <c r="O39" s="20">
        <v>3</v>
      </c>
      <c r="Q39" s="20" t="s">
        <v>39</v>
      </c>
      <c r="R39" s="20">
        <v>3</v>
      </c>
      <c r="S39" s="20">
        <v>3</v>
      </c>
    </row>
    <row r="40" spans="9:19" x14ac:dyDescent="0.3">
      <c r="I40" s="20" t="s">
        <v>44</v>
      </c>
      <c r="J40" s="20">
        <v>0</v>
      </c>
      <c r="K40" s="20"/>
      <c r="M40" s="20" t="s">
        <v>44</v>
      </c>
      <c r="N40" s="20">
        <v>0</v>
      </c>
      <c r="O40" s="20"/>
      <c r="Q40" s="20" t="s">
        <v>43</v>
      </c>
      <c r="R40" s="20">
        <v>6.4258139052302404E-2</v>
      </c>
      <c r="S40" s="20"/>
    </row>
    <row r="41" spans="9:19" x14ac:dyDescent="0.3">
      <c r="I41" s="20" t="s">
        <v>24</v>
      </c>
      <c r="J41" s="20">
        <v>2</v>
      </c>
      <c r="K41" s="20"/>
      <c r="M41" s="20" t="s">
        <v>24</v>
      </c>
      <c r="N41" s="20">
        <v>2</v>
      </c>
      <c r="O41" s="20"/>
      <c r="Q41" s="20" t="s">
        <v>44</v>
      </c>
      <c r="R41" s="20">
        <v>0</v>
      </c>
      <c r="S41" s="20"/>
    </row>
    <row r="42" spans="9:19" x14ac:dyDescent="0.3">
      <c r="I42" s="20" t="s">
        <v>45</v>
      </c>
      <c r="J42" s="20">
        <v>-2.3932961328559168</v>
      </c>
      <c r="K42" s="20"/>
      <c r="M42" s="20" t="s">
        <v>45</v>
      </c>
      <c r="N42" s="20">
        <v>-8.5657644291720842</v>
      </c>
      <c r="O42" s="20"/>
      <c r="Q42" s="20" t="s">
        <v>24</v>
      </c>
      <c r="R42" s="20">
        <v>4</v>
      </c>
      <c r="S42" s="20"/>
    </row>
    <row r="43" spans="9:19" x14ac:dyDescent="0.3">
      <c r="I43" s="20" t="s">
        <v>46</v>
      </c>
      <c r="J43" s="20">
        <v>6.9536193934220281E-2</v>
      </c>
      <c r="K43" s="20"/>
      <c r="M43" s="20" t="s">
        <v>46</v>
      </c>
      <c r="N43" s="20">
        <v>6.6783351751210727E-3</v>
      </c>
      <c r="O43" s="20"/>
      <c r="Q43" s="20" t="s">
        <v>45</v>
      </c>
      <c r="R43" s="20">
        <v>-3.8031916844610412</v>
      </c>
      <c r="S43" s="20"/>
    </row>
    <row r="44" spans="9:19" x14ac:dyDescent="0.3">
      <c r="I44" s="20" t="s">
        <v>47</v>
      </c>
      <c r="J44" s="20">
        <v>2.9199855803537269</v>
      </c>
      <c r="K44" s="20"/>
      <c r="M44" s="20" t="s">
        <v>47</v>
      </c>
      <c r="N44" s="20">
        <v>2.9199855803537269</v>
      </c>
      <c r="O44" s="20"/>
      <c r="Q44" s="20" t="s">
        <v>46</v>
      </c>
      <c r="R44" s="20">
        <v>9.5256442352339085E-3</v>
      </c>
      <c r="S44" s="20"/>
    </row>
    <row r="45" spans="9:19" x14ac:dyDescent="0.3">
      <c r="I45" s="23" t="s">
        <v>48</v>
      </c>
      <c r="J45" s="23">
        <v>0.13907238786844056</v>
      </c>
      <c r="K45" s="23"/>
      <c r="M45" s="23" t="s">
        <v>48</v>
      </c>
      <c r="N45" s="23">
        <v>1.3356670350242145E-2</v>
      </c>
      <c r="O45" s="23"/>
      <c r="Q45" s="20" t="s">
        <v>47</v>
      </c>
      <c r="R45" s="20">
        <v>2.1318467863266499</v>
      </c>
      <c r="S45" s="20"/>
    </row>
    <row r="46" spans="9:19" ht="17.25" thickBot="1" x14ac:dyDescent="0.35">
      <c r="I46" s="21" t="s">
        <v>49</v>
      </c>
      <c r="J46" s="21">
        <v>4.3026527297494637</v>
      </c>
      <c r="K46" s="21"/>
      <c r="M46" s="21" t="s">
        <v>49</v>
      </c>
      <c r="N46" s="21">
        <v>4.3026527297494637</v>
      </c>
      <c r="O46" s="21"/>
      <c r="Q46" s="23" t="s">
        <v>48</v>
      </c>
      <c r="R46" s="23">
        <v>1.9051288470467817E-2</v>
      </c>
      <c r="S46" s="23"/>
    </row>
    <row r="47" spans="9:19" ht="17.25" thickBot="1" x14ac:dyDescent="0.35">
      <c r="Q47" s="21" t="s">
        <v>49</v>
      </c>
      <c r="R47" s="21">
        <v>2.7764451051977934</v>
      </c>
      <c r="S47" s="21"/>
    </row>
  </sheetData>
  <mergeCells count="30">
    <mergeCell ref="Q34:S34"/>
    <mergeCell ref="M34:O34"/>
    <mergeCell ref="I34:K34"/>
    <mergeCell ref="R3:T3"/>
    <mergeCell ref="L2:T2"/>
    <mergeCell ref="I23:K23"/>
    <mergeCell ref="I22:K22"/>
    <mergeCell ref="M22:O22"/>
    <mergeCell ref="Q22:S22"/>
    <mergeCell ref="Q23:S23"/>
    <mergeCell ref="M23:O23"/>
    <mergeCell ref="L3:N3"/>
    <mergeCell ref="O3:Q3"/>
    <mergeCell ref="I7:O7"/>
    <mergeCell ref="A1:B1"/>
    <mergeCell ref="A9:E9"/>
    <mergeCell ref="A23:G23"/>
    <mergeCell ref="I1:J1"/>
    <mergeCell ref="I2:K3"/>
    <mergeCell ref="A16:E16"/>
    <mergeCell ref="A17:A18"/>
    <mergeCell ref="E17:E18"/>
    <mergeCell ref="A2:E2"/>
    <mergeCell ref="B3:D3"/>
    <mergeCell ref="B10:D10"/>
    <mergeCell ref="B17:D17"/>
    <mergeCell ref="A10:A11"/>
    <mergeCell ref="E10:E11"/>
    <mergeCell ref="E3:E4"/>
    <mergeCell ref="A3:A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Hyunjun Ahn</dc:creator>
  <cp:lastModifiedBy>Hyunjun Ahn</cp:lastModifiedBy>
  <dcterms:created xsi:type="dcterms:W3CDTF">2024-05-13T08:29:33Z</dcterms:created>
  <dcterms:modified xsi:type="dcterms:W3CDTF">2024-09-12T09:38:00Z</dcterms:modified>
</cp:coreProperties>
</file>